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fileSharing userName="Campbell, Gail FLNR:EX" algorithmName="SHA-512" hashValue="EisI3eoBIgDcPF2yyPQPBxkh91tBw2CdPcEJ8HppdwWCHP0z4oi1UYkCFOa3dZCyD+QwIYHlpmxvbTtbqLzhSw==" saltValue="xGdDgafat4ITEcpEd+pHvA==" spinCount="100000"/>
  <workbookPr/>
  <mc:AlternateContent xmlns:mc="http://schemas.openxmlformats.org/markup-compatibility/2006">
    <mc:Choice Requires="x15">
      <x15ac:absPath xmlns:x15ac="http://schemas.microsoft.com/office/spreadsheetml/2010/11/ac" url="W:\TSK\external\!publish\PatchSeral\Kalum\2021\Tables\"/>
    </mc:Choice>
  </mc:AlternateContent>
  <xr:revisionPtr revIDLastSave="0" documentId="8_{D619F8E7-F67B-4420-94A7-4B89384044D8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Nass SRMP" sheetId="2" r:id="rId1"/>
    <sheet name="Kalum Community Watershed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7" i="2" l="1"/>
  <c r="K37" i="2" s="1"/>
  <c r="F37" i="2"/>
  <c r="H37" i="2" s="1"/>
  <c r="J36" i="2"/>
  <c r="K36" i="2" s="1"/>
  <c r="F36" i="2"/>
  <c r="H36" i="2" s="1"/>
  <c r="J35" i="2"/>
  <c r="K35" i="2" s="1"/>
  <c r="F35" i="2"/>
  <c r="H35" i="2" s="1"/>
  <c r="J34" i="2"/>
  <c r="K34" i="2" s="1"/>
  <c r="F34" i="2"/>
  <c r="H34" i="2" s="1"/>
  <c r="J33" i="2"/>
  <c r="K33" i="2" s="1"/>
  <c r="F33" i="2"/>
  <c r="H33" i="2" s="1"/>
  <c r="J32" i="2"/>
  <c r="K32" i="2" s="1"/>
  <c r="F32" i="2"/>
  <c r="H32" i="2" s="1"/>
  <c r="J31" i="2"/>
  <c r="K31" i="2" s="1"/>
  <c r="F31" i="2"/>
  <c r="H31" i="2" s="1"/>
  <c r="J30" i="2"/>
  <c r="K30" i="2" s="1"/>
  <c r="F30" i="2"/>
  <c r="H30" i="2" s="1"/>
  <c r="J29" i="2"/>
  <c r="K29" i="2" s="1"/>
  <c r="F29" i="2"/>
  <c r="H29" i="2" s="1"/>
  <c r="J28" i="2"/>
  <c r="K28" i="2" s="1"/>
  <c r="F28" i="2"/>
  <c r="H28" i="2" s="1"/>
  <c r="J27" i="2"/>
  <c r="K27" i="2" s="1"/>
  <c r="F27" i="2"/>
  <c r="H27" i="2" s="1"/>
  <c r="J26" i="2"/>
  <c r="K26" i="2" s="1"/>
  <c r="F26" i="2"/>
  <c r="H26" i="2" s="1"/>
  <c r="J25" i="2"/>
  <c r="K25" i="2" s="1"/>
  <c r="F25" i="2"/>
  <c r="H25" i="2" s="1"/>
  <c r="J24" i="2"/>
  <c r="K24" i="2" s="1"/>
  <c r="F24" i="2"/>
  <c r="H24" i="2" s="1"/>
  <c r="J23" i="2"/>
  <c r="K23" i="2" s="1"/>
  <c r="F23" i="2"/>
  <c r="H23" i="2" s="1"/>
  <c r="J22" i="2"/>
  <c r="K22" i="2" s="1"/>
  <c r="F22" i="2"/>
  <c r="H22" i="2" s="1"/>
  <c r="J21" i="2"/>
  <c r="K21" i="2" s="1"/>
  <c r="F21" i="2"/>
  <c r="H21" i="2" s="1"/>
  <c r="J20" i="2"/>
  <c r="K20" i="2" s="1"/>
  <c r="F20" i="2"/>
  <c r="H20" i="2" s="1"/>
  <c r="J19" i="2"/>
  <c r="K19" i="2" s="1"/>
  <c r="F19" i="2"/>
  <c r="H19" i="2" s="1"/>
  <c r="J18" i="2"/>
  <c r="K18" i="2" s="1"/>
  <c r="F18" i="2"/>
  <c r="H18" i="2" s="1"/>
  <c r="J17" i="2"/>
  <c r="K17" i="2" s="1"/>
  <c r="F17" i="2"/>
  <c r="H17" i="2" s="1"/>
  <c r="J16" i="2"/>
  <c r="K16" i="2" s="1"/>
  <c r="F16" i="2"/>
  <c r="H16" i="2" s="1"/>
  <c r="J15" i="2"/>
  <c r="K15" i="2" s="1"/>
  <c r="F15" i="2"/>
  <c r="H15" i="2" s="1"/>
  <c r="J14" i="2"/>
  <c r="K14" i="2" s="1"/>
  <c r="F14" i="2"/>
  <c r="H14" i="2" s="1"/>
  <c r="J13" i="2"/>
  <c r="K13" i="2" s="1"/>
  <c r="F13" i="2"/>
  <c r="H13" i="2" s="1"/>
  <c r="J12" i="2"/>
  <c r="K12" i="2" s="1"/>
  <c r="F12" i="2"/>
  <c r="H12" i="2" s="1"/>
  <c r="J11" i="2"/>
  <c r="K11" i="2" s="1"/>
  <c r="F11" i="2"/>
  <c r="H11" i="2" s="1"/>
  <c r="J10" i="2"/>
  <c r="K10" i="2" s="1"/>
  <c r="F10" i="2"/>
  <c r="H10" i="2" s="1"/>
  <c r="J9" i="2"/>
  <c r="K9" i="2" s="1"/>
  <c r="F9" i="2"/>
  <c r="H9" i="2" s="1"/>
  <c r="J8" i="2"/>
  <c r="K8" i="2" s="1"/>
  <c r="F8" i="2"/>
  <c r="H8" i="2" s="1"/>
  <c r="J7" i="2"/>
  <c r="K7" i="2" s="1"/>
  <c r="F7" i="2"/>
  <c r="H7" i="2" s="1"/>
  <c r="J6" i="2"/>
  <c r="K6" i="2" s="1"/>
  <c r="F6" i="2"/>
  <c r="H6" i="2" s="1"/>
  <c r="J5" i="2"/>
  <c r="K5" i="2" s="1"/>
  <c r="F5" i="2"/>
  <c r="H5" i="2" s="1"/>
  <c r="J4" i="2"/>
  <c r="K4" i="2" s="1"/>
  <c r="F4" i="2"/>
  <c r="H4" i="2" s="1"/>
  <c r="D4" i="3" l="1"/>
  <c r="F4" i="3" s="1"/>
  <c r="H4" i="3"/>
  <c r="I4" i="3" s="1"/>
  <c r="D5" i="3"/>
  <c r="F5" i="3" s="1"/>
  <c r="H5" i="3"/>
  <c r="I5" i="3" s="1"/>
  <c r="D6" i="3"/>
  <c r="F6" i="3" s="1"/>
  <c r="H6" i="3"/>
  <c r="I6" i="3" s="1"/>
  <c r="D7" i="3"/>
  <c r="F7" i="3"/>
  <c r="H7" i="3"/>
  <c r="I7" i="3" s="1"/>
  <c r="D8" i="3"/>
  <c r="F8" i="3" s="1"/>
  <c r="H8" i="3"/>
  <c r="I8" i="3" s="1"/>
  <c r="D9" i="3"/>
  <c r="F9" i="3" s="1"/>
  <c r="H9" i="3"/>
  <c r="I9" i="3" s="1"/>
  <c r="D10" i="3"/>
  <c r="F10" i="3" s="1"/>
  <c r="H10" i="3"/>
  <c r="I10" i="3" s="1"/>
  <c r="D11" i="3"/>
  <c r="F11" i="3" s="1"/>
  <c r="H11" i="3"/>
  <c r="I11" i="3" s="1"/>
  <c r="D12" i="3"/>
  <c r="F12" i="3" s="1"/>
  <c r="H12" i="3"/>
  <c r="I12" i="3"/>
  <c r="F13" i="3"/>
  <c r="I13" i="3"/>
  <c r="D14" i="3"/>
  <c r="F14" i="3" s="1"/>
  <c r="H14" i="3"/>
  <c r="I14" i="3" s="1"/>
</calcChain>
</file>

<file path=xl/sharedStrings.xml><?xml version="1.0" encoding="utf-8"?>
<sst xmlns="http://schemas.openxmlformats.org/spreadsheetml/2006/main" count="142" uniqueCount="101">
  <si>
    <t>Base Watershed (WSD) Unit Code and Order</t>
  </si>
  <si>
    <t>KINRWSD000020 - 3</t>
  </si>
  <si>
    <t>ECA Threshold %</t>
  </si>
  <si>
    <t>KINRWSD000025 - 3</t>
  </si>
  <si>
    <t>KINRWSD000030 - 3</t>
  </si>
  <si>
    <t>KINRWSD000033 - 3</t>
  </si>
  <si>
    <t>KINRWSD000035 - 4</t>
  </si>
  <si>
    <t>KINRWSD000036 - 3</t>
  </si>
  <si>
    <t>KSHRWSD000010 - 3</t>
  </si>
  <si>
    <t>KSHRWSD000011 - 3</t>
  </si>
  <si>
    <t>KSHRWSD000016 - 3</t>
  </si>
  <si>
    <t>LNARWSD000010 - 8</t>
  </si>
  <si>
    <t>LNARWSD000020 - 3</t>
  </si>
  <si>
    <t>NASRWSD000049 - 3</t>
  </si>
  <si>
    <t>NASRWSD000072 - 3</t>
  </si>
  <si>
    <t>NASRWSD000077 - 5</t>
  </si>
  <si>
    <t>NASRWSD000078 - 3</t>
  </si>
  <si>
    <t>NASRWSD000079 - 3</t>
  </si>
  <si>
    <t>NASRWSD000081 - 4</t>
  </si>
  <si>
    <t>NASRWSD000082 - 3</t>
  </si>
  <si>
    <t>NASRWSD000083 - 3</t>
  </si>
  <si>
    <t>NASRWSD000084 - 3</t>
  </si>
  <si>
    <t>NASRWSD000086 - 4</t>
  </si>
  <si>
    <t>NASRWSD000088 - 3</t>
  </si>
  <si>
    <t>BECLABEL</t>
  </si>
  <si>
    <t>ICH</t>
  </si>
  <si>
    <t>Total Forested Area (ha)</t>
  </si>
  <si>
    <t>Watershed</t>
  </si>
  <si>
    <t>Deep Creek</t>
  </si>
  <si>
    <t>Drake Creek</t>
  </si>
  <si>
    <t>Eneeksagilaguaw</t>
  </si>
  <si>
    <t>Hatchery Creek</t>
  </si>
  <si>
    <t>Kleanza - Singlehurst</t>
  </si>
  <si>
    <t>Spring Creek</t>
  </si>
  <si>
    <t>Virginia Brook</t>
  </si>
  <si>
    <t>Wathl Creek</t>
  </si>
  <si>
    <t>Carlotta - Rosswood (Clear Creek)</t>
  </si>
  <si>
    <t>Skovens (Gossen Creek)</t>
  </si>
  <si>
    <t>Usk (Skovens Brook)</t>
  </si>
  <si>
    <t>Table: Kalum Forest District Community Watersheds</t>
  </si>
  <si>
    <t>Note: Equivalent Clearcut Area can be estimated as (1-SHEG)</t>
  </si>
  <si>
    <t>*Surrogate Hydrologically Effective Greenup</t>
  </si>
  <si>
    <t>ICHmc1</t>
  </si>
  <si>
    <t>CWHwm</t>
  </si>
  <si>
    <t>MHun</t>
  </si>
  <si>
    <t>CWHws2</t>
  </si>
  <si>
    <t>CWHws2_ICHmc1</t>
  </si>
  <si>
    <t>not applicable</t>
  </si>
  <si>
    <t>KSHRWSD000012-13-14-15</t>
  </si>
  <si>
    <t>LBIRWSD000112 - 3</t>
  </si>
  <si>
    <t>LBIRWSD000113 - 3</t>
  </si>
  <si>
    <t>LBIRWSD000122 - 3</t>
  </si>
  <si>
    <t>LBIRWSD000125 - 3</t>
  </si>
  <si>
    <t>LNARWSD000008 - 4</t>
  </si>
  <si>
    <t>NASRWSD000040 - 5</t>
  </si>
  <si>
    <t>NASRWSD000066 - 4</t>
  </si>
  <si>
    <t>NASRWSD000074 - 3</t>
  </si>
  <si>
    <t>NASRWSD000076 - 4</t>
  </si>
  <si>
    <t>Table: Nass South SRMP Watersheds</t>
  </si>
  <si>
    <t>Unit Name</t>
  </si>
  <si>
    <t>Meziadin River tributary (contains Yaakin Lk)</t>
  </si>
  <si>
    <t>White River tributary 1 (west of Femur Lk)</t>
  </si>
  <si>
    <t>White River tributary 2 (west of Scrub Lk)</t>
  </si>
  <si>
    <t>Niska Creek</t>
  </si>
  <si>
    <t>Kinskuch River</t>
  </si>
  <si>
    <t>Outlet of Arbor Lake</t>
  </si>
  <si>
    <t>Bear River tributary (east of Le Sueur Crk)</t>
  </si>
  <si>
    <t>Le Sueur Creek</t>
  </si>
  <si>
    <t>Bitter Creek</t>
  </si>
  <si>
    <t>Glacier Creek</t>
  </si>
  <si>
    <t>Bell-Irving River tributary 4 (east flank on Mt. Bell-Irving)</t>
  </si>
  <si>
    <t>Bell-Irving River tributary 3 (east flank on Mt. Bell-Irving)</t>
  </si>
  <si>
    <t>Bell-Irving River tributary 2 (east flank on Mt. Bell-Irving)</t>
  </si>
  <si>
    <t>Bell-Irving River tributary 1 (east flank on Mt. Bell-Irving)</t>
  </si>
  <si>
    <t>Tchitin River</t>
  </si>
  <si>
    <t>Nass River tributary 1 (east of Kinskuch confluence)</t>
  </si>
  <si>
    <t>Kshadin Creek tributary (west of Taylor Lk)</t>
  </si>
  <si>
    <t>Kwinageese River</t>
  </si>
  <si>
    <t>Nass River tributary 5 (across river from Meziadin Junction)</t>
  </si>
  <si>
    <t>Bonney Creek (unit also contains Alpha Lk)</t>
  </si>
  <si>
    <t>Wolverine Creek</t>
  </si>
  <si>
    <t>Axnegrelga Creek (unit also contains Hughan and Jigsaw Lks)</t>
  </si>
  <si>
    <t>Kitanweliks Creek</t>
  </si>
  <si>
    <t>Paw Creek</t>
  </si>
  <si>
    <t>Van Dyke Creek</t>
  </si>
  <si>
    <t>Brown Bear Creek</t>
  </si>
  <si>
    <t>Little Paw Creek</t>
  </si>
  <si>
    <t>Axnegrelga Creek tributary (west of Brown Bear Lk)</t>
  </si>
  <si>
    <t>Outlet of Noordam Lake</t>
  </si>
  <si>
    <t>Nass River tributary 4 (east of Kinskuch Peak)</t>
  </si>
  <si>
    <t>Nass River tributary 2 (contains Abbi Lk)</t>
  </si>
  <si>
    <t>Nass River tributary 3 (across river from Sideslip Lk)</t>
  </si>
  <si>
    <t>N/A</t>
  </si>
  <si>
    <t>2020 SHEG* Area (ha)</t>
  </si>
  <si>
    <t>2020 % at SHEG*</t>
  </si>
  <si>
    <t>2025 Red Flag</t>
  </si>
  <si>
    <t>2025 SHEG* Area (ha)</t>
  </si>
  <si>
    <t>2025 % at SHEG*</t>
  </si>
  <si>
    <t>2020 Red Flag</t>
  </si>
  <si>
    <t>202 Red Flag</t>
  </si>
  <si>
    <t>Viginia Brook is all Private 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</si>
</sst>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10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164" fontId="0" fillId="0" borderId="0" xfId="0" applyNumberFormat="1"/>
    <xf numFmtId="0" fontId="3" fillId="0" borderId="0" xfId="0" applyFont="1" applyFill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0"/>
  <sheetViews>
    <sheetView workbookViewId="0">
      <selection activeCell="K4" sqref="K4"/>
    </sheetView>
  </sheetViews>
  <sheetFormatPr defaultRowHeight="12.75" x14ac:dyDescent="0.2"/>
  <cols>
    <col min="1" max="1" width="30.28515625" customWidth="1"/>
    <col min="2" max="2" width="51.140625" bestFit="1" customWidth="1"/>
    <col min="3" max="3" width="18.85546875" bestFit="1" customWidth="1"/>
    <col min="4" max="5" width="12.42578125" bestFit="1" customWidth="1"/>
    <col min="9" max="9" width="10.42578125" bestFit="1" customWidth="1"/>
  </cols>
  <sheetData>
    <row r="2" spans="1:11" x14ac:dyDescent="0.2">
      <c r="A2" s="7" t="s">
        <v>58</v>
      </c>
      <c r="B2" s="7"/>
      <c r="G2" s="6" t="s">
        <v>40</v>
      </c>
    </row>
    <row r="3" spans="1:11" ht="45" customHeight="1" x14ac:dyDescent="0.2">
      <c r="A3" s="1" t="s">
        <v>0</v>
      </c>
      <c r="B3" s="1" t="s">
        <v>59</v>
      </c>
      <c r="C3" s="1" t="s">
        <v>24</v>
      </c>
      <c r="D3" s="1" t="s">
        <v>26</v>
      </c>
      <c r="E3" s="1" t="s">
        <v>93</v>
      </c>
      <c r="F3" s="1" t="s">
        <v>94</v>
      </c>
      <c r="G3" s="1" t="s">
        <v>2</v>
      </c>
      <c r="H3" s="1" t="s">
        <v>98</v>
      </c>
      <c r="I3" s="1" t="s">
        <v>96</v>
      </c>
      <c r="J3" s="1" t="s">
        <v>97</v>
      </c>
      <c r="K3" s="1" t="s">
        <v>95</v>
      </c>
    </row>
    <row r="4" spans="1:11" x14ac:dyDescent="0.2">
      <c r="A4" s="5" t="s">
        <v>1</v>
      </c>
      <c r="B4" s="5" t="s">
        <v>60</v>
      </c>
      <c r="C4" s="5" t="s">
        <v>47</v>
      </c>
      <c r="D4" s="2">
        <v>1669.736762</v>
      </c>
      <c r="E4" s="2">
        <v>1081.1351990000001</v>
      </c>
      <c r="F4" s="3">
        <f t="shared" ref="F4:F37" si="0">E4/D4</f>
        <v>0.64748840871481039</v>
      </c>
      <c r="G4" s="3">
        <v>0.75</v>
      </c>
      <c r="H4" s="4" t="str">
        <f t="shared" ref="H4:H37" si="1">IF(F4&lt;G4,"Yes","")</f>
        <v>Yes</v>
      </c>
      <c r="I4" s="2">
        <v>1004.128544</v>
      </c>
      <c r="J4" s="3">
        <f t="shared" ref="J4:J37" si="2">I4/D4</f>
        <v>0.60136936962282683</v>
      </c>
      <c r="K4" s="4" t="str">
        <f t="shared" ref="K4:K37" si="3">IF(J4&lt;G4,"Yes","")</f>
        <v>Yes</v>
      </c>
    </row>
    <row r="5" spans="1:11" x14ac:dyDescent="0.2">
      <c r="A5" s="5" t="s">
        <v>3</v>
      </c>
      <c r="B5" s="5" t="s">
        <v>61</v>
      </c>
      <c r="C5" s="5" t="s">
        <v>47</v>
      </c>
      <c r="D5" s="2">
        <v>922.31640219999997</v>
      </c>
      <c r="E5" s="2">
        <v>910.20195909999995</v>
      </c>
      <c r="F5" s="3">
        <f t="shared" si="0"/>
        <v>0.98686519824313712</v>
      </c>
      <c r="G5" s="3">
        <v>0.65</v>
      </c>
      <c r="H5" s="4" t="str">
        <f t="shared" si="1"/>
        <v/>
      </c>
      <c r="I5" s="2">
        <v>719.37017709999998</v>
      </c>
      <c r="J5" s="3">
        <f t="shared" si="2"/>
        <v>0.77996029929001298</v>
      </c>
      <c r="K5" s="4" t="str">
        <f t="shared" si="3"/>
        <v/>
      </c>
    </row>
    <row r="6" spans="1:11" x14ac:dyDescent="0.2">
      <c r="A6" s="5" t="s">
        <v>4</v>
      </c>
      <c r="B6" s="5" t="s">
        <v>62</v>
      </c>
      <c r="C6" s="5" t="s">
        <v>47</v>
      </c>
      <c r="D6" s="2">
        <v>2641.6274020000001</v>
      </c>
      <c r="E6" s="2">
        <v>2536.6163139999999</v>
      </c>
      <c r="F6" s="3">
        <f t="shared" si="0"/>
        <v>0.96024757771648817</v>
      </c>
      <c r="G6" s="3">
        <v>0.65</v>
      </c>
      <c r="H6" s="4" t="str">
        <f t="shared" si="1"/>
        <v/>
      </c>
      <c r="I6" s="2">
        <v>2491.3994379999999</v>
      </c>
      <c r="J6" s="3">
        <f t="shared" si="2"/>
        <v>0.94313052480972104</v>
      </c>
      <c r="K6" s="4" t="str">
        <f t="shared" si="3"/>
        <v/>
      </c>
    </row>
    <row r="7" spans="1:11" x14ac:dyDescent="0.2">
      <c r="A7" s="5" t="s">
        <v>5</v>
      </c>
      <c r="B7" s="5" t="s">
        <v>63</v>
      </c>
      <c r="C7" s="5" t="s">
        <v>47</v>
      </c>
      <c r="D7" s="2">
        <v>8188.0283600000002</v>
      </c>
      <c r="E7" s="2">
        <v>7766.0311510000001</v>
      </c>
      <c r="F7" s="3">
        <f t="shared" si="0"/>
        <v>0.94846168205015835</v>
      </c>
      <c r="G7" s="3">
        <v>0.75</v>
      </c>
      <c r="H7" s="4" t="str">
        <f t="shared" si="1"/>
        <v/>
      </c>
      <c r="I7" s="2">
        <v>7427.5424830000002</v>
      </c>
      <c r="J7" s="3">
        <f t="shared" si="2"/>
        <v>0.90712222240031415</v>
      </c>
      <c r="K7" s="4" t="str">
        <f t="shared" si="3"/>
        <v/>
      </c>
    </row>
    <row r="8" spans="1:11" x14ac:dyDescent="0.2">
      <c r="A8" s="5" t="s">
        <v>6</v>
      </c>
      <c r="B8" s="5" t="s">
        <v>64</v>
      </c>
      <c r="C8" s="5" t="s">
        <v>42</v>
      </c>
      <c r="D8" s="2">
        <v>13177.573200000001</v>
      </c>
      <c r="E8" s="2">
        <v>10978.989219999999</v>
      </c>
      <c r="F8" s="3">
        <f t="shared" si="0"/>
        <v>0.83315714155926668</v>
      </c>
      <c r="G8" s="3">
        <v>0.75</v>
      </c>
      <c r="H8" s="4" t="str">
        <f t="shared" si="1"/>
        <v/>
      </c>
      <c r="I8" s="2">
        <v>10697.98201</v>
      </c>
      <c r="J8" s="3">
        <f t="shared" si="2"/>
        <v>0.81183248596941959</v>
      </c>
      <c r="K8" s="4" t="str">
        <f t="shared" si="3"/>
        <v/>
      </c>
    </row>
    <row r="9" spans="1:11" x14ac:dyDescent="0.2">
      <c r="A9" s="5" t="s">
        <v>7</v>
      </c>
      <c r="B9" s="5" t="s">
        <v>65</v>
      </c>
      <c r="C9" s="5" t="s">
        <v>47</v>
      </c>
      <c r="D9" s="2">
        <v>2616.8268739999999</v>
      </c>
      <c r="E9" s="2">
        <v>2151.9806100000001</v>
      </c>
      <c r="F9" s="3">
        <f t="shared" si="0"/>
        <v>0.82236262222060941</v>
      </c>
      <c r="G9" s="3">
        <v>0.75</v>
      </c>
      <c r="H9" s="4" t="str">
        <f t="shared" si="1"/>
        <v/>
      </c>
      <c r="I9" s="2">
        <v>1856.1566600000001</v>
      </c>
      <c r="J9" s="3">
        <f t="shared" si="2"/>
        <v>0.7093158047413114</v>
      </c>
      <c r="K9" s="4" t="str">
        <f t="shared" si="3"/>
        <v>Yes</v>
      </c>
    </row>
    <row r="10" spans="1:11" x14ac:dyDescent="0.2">
      <c r="A10" s="5" t="s">
        <v>8</v>
      </c>
      <c r="B10" s="5" t="s">
        <v>66</v>
      </c>
      <c r="C10" s="5" t="s">
        <v>43</v>
      </c>
      <c r="D10" s="2">
        <v>140.6662666</v>
      </c>
      <c r="E10" s="2">
        <v>137.92061860000001</v>
      </c>
      <c r="F10" s="3">
        <f t="shared" si="0"/>
        <v>0.98048111984227504</v>
      </c>
      <c r="G10" s="3">
        <v>0.75</v>
      </c>
      <c r="H10" s="4" t="str">
        <f t="shared" si="1"/>
        <v/>
      </c>
      <c r="I10" s="2">
        <v>72.390112310000006</v>
      </c>
      <c r="J10" s="3">
        <f t="shared" si="2"/>
        <v>0.51462311512005399</v>
      </c>
      <c r="K10" s="4" t="str">
        <f t="shared" si="3"/>
        <v>Yes</v>
      </c>
    </row>
    <row r="11" spans="1:11" x14ac:dyDescent="0.2">
      <c r="A11" s="5" t="s">
        <v>9</v>
      </c>
      <c r="B11" s="5" t="s">
        <v>67</v>
      </c>
      <c r="C11" s="5" t="s">
        <v>43</v>
      </c>
      <c r="D11" s="2">
        <v>153.5335101</v>
      </c>
      <c r="E11" s="2">
        <v>148.00845760000001</v>
      </c>
      <c r="F11" s="3">
        <f t="shared" si="0"/>
        <v>0.96401402862214647</v>
      </c>
      <c r="G11" s="3">
        <v>0.75</v>
      </c>
      <c r="H11" s="4" t="str">
        <f t="shared" si="1"/>
        <v/>
      </c>
      <c r="I11" s="2">
        <v>121.98814830000001</v>
      </c>
      <c r="J11" s="3">
        <f t="shared" si="2"/>
        <v>0.79453761084825225</v>
      </c>
      <c r="K11" s="4" t="str">
        <f t="shared" si="3"/>
        <v/>
      </c>
    </row>
    <row r="12" spans="1:11" x14ac:dyDescent="0.2">
      <c r="A12" s="5" t="s">
        <v>48</v>
      </c>
      <c r="B12" s="5" t="s">
        <v>68</v>
      </c>
      <c r="C12" s="5" t="s">
        <v>43</v>
      </c>
      <c r="D12" s="2">
        <v>973.87949639999999</v>
      </c>
      <c r="E12" s="2">
        <v>893.2833928</v>
      </c>
      <c r="F12" s="3">
        <f t="shared" si="0"/>
        <v>0.91724222155007062</v>
      </c>
      <c r="G12" s="3">
        <v>0.75</v>
      </c>
      <c r="H12" s="4" t="str">
        <f t="shared" si="1"/>
        <v/>
      </c>
      <c r="I12" s="2">
        <v>882.45344720000003</v>
      </c>
      <c r="J12" s="3">
        <f t="shared" si="2"/>
        <v>0.90612180507140616</v>
      </c>
      <c r="K12" s="4" t="str">
        <f t="shared" si="3"/>
        <v/>
      </c>
    </row>
    <row r="13" spans="1:11" x14ac:dyDescent="0.2">
      <c r="A13" s="5" t="s">
        <v>10</v>
      </c>
      <c r="B13" s="5" t="s">
        <v>69</v>
      </c>
      <c r="C13" s="5" t="s">
        <v>43</v>
      </c>
      <c r="D13" s="2">
        <v>1522.6792390000001</v>
      </c>
      <c r="E13" s="2">
        <v>1513.351234</v>
      </c>
      <c r="F13" s="3">
        <f t="shared" si="0"/>
        <v>0.99387395272682244</v>
      </c>
      <c r="G13" s="3">
        <v>0.75</v>
      </c>
      <c r="H13" s="4" t="str">
        <f t="shared" si="1"/>
        <v/>
      </c>
      <c r="I13" s="2">
        <v>1435.1972450000001</v>
      </c>
      <c r="J13" s="3">
        <f t="shared" si="2"/>
        <v>0.94254732595063639</v>
      </c>
      <c r="K13" s="4" t="str">
        <f t="shared" si="3"/>
        <v/>
      </c>
    </row>
    <row r="14" spans="1:11" x14ac:dyDescent="0.2">
      <c r="A14" s="5" t="s">
        <v>10</v>
      </c>
      <c r="B14" s="5" t="s">
        <v>69</v>
      </c>
      <c r="C14" s="5" t="s">
        <v>44</v>
      </c>
      <c r="D14" s="2">
        <v>1522.6792390000001</v>
      </c>
      <c r="E14" s="2">
        <v>1513.351234</v>
      </c>
      <c r="F14" s="3">
        <f t="shared" si="0"/>
        <v>0.99387395272682244</v>
      </c>
      <c r="G14" s="3">
        <v>0.75</v>
      </c>
      <c r="H14" s="4" t="str">
        <f t="shared" si="1"/>
        <v/>
      </c>
      <c r="I14" s="2">
        <v>1435.1972450000001</v>
      </c>
      <c r="J14" s="3">
        <f t="shared" si="2"/>
        <v>0.94254732595063639</v>
      </c>
      <c r="K14" s="4" t="str">
        <f t="shared" si="3"/>
        <v/>
      </c>
    </row>
    <row r="15" spans="1:11" x14ac:dyDescent="0.2">
      <c r="A15" s="5" t="s">
        <v>49</v>
      </c>
      <c r="B15" s="5" t="s">
        <v>70</v>
      </c>
      <c r="C15" s="5" t="s">
        <v>25</v>
      </c>
      <c r="D15" s="2">
        <v>565.04466679999996</v>
      </c>
      <c r="E15" s="2">
        <v>376.4929204</v>
      </c>
      <c r="F15" s="3">
        <f t="shared" si="0"/>
        <v>0.66630647543703181</v>
      </c>
      <c r="G15" s="3">
        <v>0.7</v>
      </c>
      <c r="H15" s="4" t="str">
        <f t="shared" si="1"/>
        <v>Yes</v>
      </c>
      <c r="I15" s="2">
        <v>351.29773649999998</v>
      </c>
      <c r="J15" s="3">
        <f t="shared" si="2"/>
        <v>0.62171675469391408</v>
      </c>
      <c r="K15" s="4" t="str">
        <f t="shared" si="3"/>
        <v>Yes</v>
      </c>
    </row>
    <row r="16" spans="1:11" x14ac:dyDescent="0.2">
      <c r="A16" s="5" t="s">
        <v>50</v>
      </c>
      <c r="B16" s="5" t="s">
        <v>71</v>
      </c>
      <c r="C16" s="5" t="s">
        <v>25</v>
      </c>
      <c r="D16" s="2">
        <v>468.01497540000003</v>
      </c>
      <c r="E16" s="2">
        <v>327.31120929999997</v>
      </c>
      <c r="F16" s="3">
        <f t="shared" si="0"/>
        <v>0.69936054721380603</v>
      </c>
      <c r="G16" s="3">
        <v>0.7</v>
      </c>
      <c r="H16" s="4" t="str">
        <f t="shared" si="1"/>
        <v>Yes</v>
      </c>
      <c r="I16" s="2">
        <v>335.44040219999999</v>
      </c>
      <c r="J16" s="3">
        <f t="shared" si="2"/>
        <v>0.71673006171075604</v>
      </c>
      <c r="K16" s="4" t="str">
        <f t="shared" si="3"/>
        <v/>
      </c>
    </row>
    <row r="17" spans="1:11" x14ac:dyDescent="0.2">
      <c r="A17" s="5" t="s">
        <v>51</v>
      </c>
      <c r="B17" s="5" t="s">
        <v>72</v>
      </c>
      <c r="C17" s="5" t="s">
        <v>25</v>
      </c>
      <c r="D17" s="2">
        <v>447.41662589999999</v>
      </c>
      <c r="E17" s="2">
        <v>395.29058079999999</v>
      </c>
      <c r="F17" s="3">
        <f t="shared" si="0"/>
        <v>0.88349551160476891</v>
      </c>
      <c r="G17" s="3">
        <v>0.7</v>
      </c>
      <c r="H17" s="4" t="str">
        <f t="shared" si="1"/>
        <v/>
      </c>
      <c r="I17" s="2">
        <v>395.29058079999999</v>
      </c>
      <c r="J17" s="3">
        <f t="shared" si="2"/>
        <v>0.88349551160476891</v>
      </c>
      <c r="K17" s="4" t="str">
        <f t="shared" si="3"/>
        <v/>
      </c>
    </row>
    <row r="18" spans="1:11" x14ac:dyDescent="0.2">
      <c r="A18" s="5" t="s">
        <v>52</v>
      </c>
      <c r="B18" s="5" t="s">
        <v>73</v>
      </c>
      <c r="C18" s="5" t="s">
        <v>25</v>
      </c>
      <c r="D18" s="2">
        <v>337.63132489999998</v>
      </c>
      <c r="E18" s="2">
        <v>229.8057187</v>
      </c>
      <c r="F18" s="3">
        <f t="shared" si="0"/>
        <v>0.68064098841558651</v>
      </c>
      <c r="G18" s="3">
        <v>0.7</v>
      </c>
      <c r="H18" s="4" t="str">
        <f t="shared" si="1"/>
        <v>Yes</v>
      </c>
      <c r="I18" s="2">
        <v>213.6939691</v>
      </c>
      <c r="J18" s="3">
        <f t="shared" si="2"/>
        <v>0.63292103943048561</v>
      </c>
      <c r="K18" s="4" t="str">
        <f t="shared" si="3"/>
        <v>Yes</v>
      </c>
    </row>
    <row r="19" spans="1:11" x14ac:dyDescent="0.2">
      <c r="A19" s="5" t="s">
        <v>53</v>
      </c>
      <c r="B19" s="5" t="s">
        <v>74</v>
      </c>
      <c r="C19" s="5" t="s">
        <v>45</v>
      </c>
      <c r="D19" s="2">
        <v>5334.5134669999998</v>
      </c>
      <c r="E19" s="2">
        <v>4667.0082009999996</v>
      </c>
      <c r="F19" s="3">
        <f t="shared" si="0"/>
        <v>0.87487045067384772</v>
      </c>
      <c r="G19" s="3">
        <v>0.7</v>
      </c>
      <c r="H19" s="4" t="str">
        <f t="shared" si="1"/>
        <v/>
      </c>
      <c r="I19" s="2">
        <v>4642.04072</v>
      </c>
      <c r="J19" s="3">
        <f t="shared" si="2"/>
        <v>0.87019008363485684</v>
      </c>
      <c r="K19" s="4" t="str">
        <f t="shared" si="3"/>
        <v/>
      </c>
    </row>
    <row r="20" spans="1:11" x14ac:dyDescent="0.2">
      <c r="A20" s="5" t="s">
        <v>53</v>
      </c>
      <c r="B20" s="5" t="s">
        <v>74</v>
      </c>
      <c r="C20" s="5" t="s">
        <v>42</v>
      </c>
      <c r="D20" s="2">
        <v>5334.5134669999998</v>
      </c>
      <c r="E20" s="2">
        <v>4667.0082009999996</v>
      </c>
      <c r="F20" s="3">
        <f t="shared" si="0"/>
        <v>0.87487045067384772</v>
      </c>
      <c r="G20" s="3">
        <v>0.7</v>
      </c>
      <c r="H20" s="4" t="str">
        <f t="shared" si="1"/>
        <v/>
      </c>
      <c r="I20" s="2">
        <v>4642.04072</v>
      </c>
      <c r="J20" s="3">
        <f t="shared" si="2"/>
        <v>0.87019008363485684</v>
      </c>
      <c r="K20" s="4" t="str">
        <f t="shared" si="3"/>
        <v/>
      </c>
    </row>
    <row r="21" spans="1:11" x14ac:dyDescent="0.2">
      <c r="A21" s="5" t="s">
        <v>11</v>
      </c>
      <c r="B21" s="5" t="s">
        <v>75</v>
      </c>
      <c r="C21" s="5" t="s">
        <v>42</v>
      </c>
      <c r="D21" s="2">
        <v>3393.9934149999999</v>
      </c>
      <c r="E21" s="2">
        <v>3198.864748</v>
      </c>
      <c r="F21" s="3">
        <f t="shared" si="0"/>
        <v>0.94250764714580337</v>
      </c>
      <c r="G21" s="3">
        <v>0.7</v>
      </c>
      <c r="H21" s="4" t="str">
        <f t="shared" si="1"/>
        <v/>
      </c>
      <c r="I21" s="2">
        <v>3118.8014920000001</v>
      </c>
      <c r="J21" s="3">
        <f t="shared" si="2"/>
        <v>0.91891795612101979</v>
      </c>
      <c r="K21" s="4" t="str">
        <f t="shared" si="3"/>
        <v/>
      </c>
    </row>
    <row r="22" spans="1:11" x14ac:dyDescent="0.2">
      <c r="A22" s="5" t="s">
        <v>12</v>
      </c>
      <c r="B22" s="5" t="s">
        <v>76</v>
      </c>
      <c r="C22" s="5" t="s">
        <v>46</v>
      </c>
      <c r="D22" s="2">
        <v>2354.6232749999999</v>
      </c>
      <c r="E22" s="2">
        <v>1710.634513</v>
      </c>
      <c r="F22" s="3">
        <f t="shared" si="0"/>
        <v>0.7265002988641569</v>
      </c>
      <c r="G22" s="3">
        <v>0.75</v>
      </c>
      <c r="H22" s="4" t="str">
        <f t="shared" si="1"/>
        <v>Yes</v>
      </c>
      <c r="I22" s="2">
        <v>1652.4432629999999</v>
      </c>
      <c r="J22" s="3">
        <f t="shared" si="2"/>
        <v>0.70178668517578457</v>
      </c>
      <c r="K22" s="4" t="str">
        <f t="shared" si="3"/>
        <v>Yes</v>
      </c>
    </row>
    <row r="23" spans="1:11" x14ac:dyDescent="0.2">
      <c r="A23" s="5" t="s">
        <v>54</v>
      </c>
      <c r="B23" s="5" t="s">
        <v>77</v>
      </c>
      <c r="C23" s="5" t="s">
        <v>47</v>
      </c>
      <c r="D23" s="2">
        <v>2586.3576349999998</v>
      </c>
      <c r="E23" s="2">
        <v>2511.807789</v>
      </c>
      <c r="F23" s="3">
        <f t="shared" si="0"/>
        <v>0.97117573958405801</v>
      </c>
      <c r="G23" s="3">
        <v>0.8</v>
      </c>
      <c r="H23" s="4" t="str">
        <f t="shared" si="1"/>
        <v/>
      </c>
      <c r="I23" s="2">
        <v>2443.3319529999999</v>
      </c>
      <c r="J23" s="3">
        <f t="shared" si="2"/>
        <v>0.94469995948568808</v>
      </c>
      <c r="K23" s="4" t="str">
        <f t="shared" si="3"/>
        <v/>
      </c>
    </row>
    <row r="24" spans="1:11" x14ac:dyDescent="0.2">
      <c r="A24" s="5" t="s">
        <v>13</v>
      </c>
      <c r="B24" s="5" t="s">
        <v>78</v>
      </c>
      <c r="C24" s="5" t="s">
        <v>47</v>
      </c>
      <c r="D24" s="2">
        <v>2588.6210719999999</v>
      </c>
      <c r="E24" s="2">
        <v>1606.211808</v>
      </c>
      <c r="F24" s="3">
        <f t="shared" si="0"/>
        <v>0.62048935063293031</v>
      </c>
      <c r="G24" s="3">
        <v>0.7</v>
      </c>
      <c r="H24" s="4" t="str">
        <f t="shared" si="1"/>
        <v>Yes</v>
      </c>
      <c r="I24" s="2">
        <v>1378.2299680000001</v>
      </c>
      <c r="J24" s="3">
        <f t="shared" si="2"/>
        <v>0.53241858490132854</v>
      </c>
      <c r="K24" s="4" t="str">
        <f t="shared" si="3"/>
        <v>Yes</v>
      </c>
    </row>
    <row r="25" spans="1:11" x14ac:dyDescent="0.2">
      <c r="A25" s="5" t="s">
        <v>55</v>
      </c>
      <c r="B25" s="5" t="s">
        <v>79</v>
      </c>
      <c r="C25" s="5" t="s">
        <v>47</v>
      </c>
      <c r="D25" s="2">
        <v>3666.5361170000001</v>
      </c>
      <c r="E25" s="2">
        <v>3491.702448</v>
      </c>
      <c r="F25" s="3">
        <f t="shared" si="0"/>
        <v>0.95231639252389233</v>
      </c>
      <c r="G25" s="3">
        <v>0.75</v>
      </c>
      <c r="H25" s="4" t="str">
        <f t="shared" si="1"/>
        <v/>
      </c>
      <c r="I25" s="2">
        <v>3441.3202120000001</v>
      </c>
      <c r="J25" s="3">
        <f t="shared" si="2"/>
        <v>0.93857529346137358</v>
      </c>
      <c r="K25" s="4" t="str">
        <f t="shared" si="3"/>
        <v/>
      </c>
    </row>
    <row r="26" spans="1:11" x14ac:dyDescent="0.2">
      <c r="A26" s="5" t="s">
        <v>14</v>
      </c>
      <c r="B26" s="5" t="s">
        <v>80</v>
      </c>
      <c r="C26" s="5" t="s">
        <v>47</v>
      </c>
      <c r="D26" s="2">
        <v>3470.307757</v>
      </c>
      <c r="E26" s="2">
        <v>2105.8080190000001</v>
      </c>
      <c r="F26" s="3">
        <f t="shared" si="0"/>
        <v>0.60680728236634029</v>
      </c>
      <c r="G26" s="3">
        <v>0.7</v>
      </c>
      <c r="H26" s="4" t="str">
        <f t="shared" si="1"/>
        <v>Yes</v>
      </c>
      <c r="I26" s="2">
        <v>1919.8258539999999</v>
      </c>
      <c r="J26" s="3">
        <f t="shared" si="2"/>
        <v>0.5532148698130579</v>
      </c>
      <c r="K26" s="4" t="str">
        <f t="shared" si="3"/>
        <v>Yes</v>
      </c>
    </row>
    <row r="27" spans="1:11" x14ac:dyDescent="0.2">
      <c r="A27" s="5" t="s">
        <v>56</v>
      </c>
      <c r="B27" s="5" t="s">
        <v>81</v>
      </c>
      <c r="C27" s="5" t="s">
        <v>47</v>
      </c>
      <c r="D27" s="2">
        <v>11988.315500000001</v>
      </c>
      <c r="E27" s="2">
        <v>8567.2523729999994</v>
      </c>
      <c r="F27" s="3">
        <f t="shared" si="0"/>
        <v>0.71463354238550014</v>
      </c>
      <c r="G27" s="3">
        <v>0.8</v>
      </c>
      <c r="H27" s="4" t="str">
        <f t="shared" si="1"/>
        <v>Yes</v>
      </c>
      <c r="I27" s="2">
        <v>8603.8697470000006</v>
      </c>
      <c r="J27" s="3">
        <f t="shared" si="2"/>
        <v>0.71768796433493931</v>
      </c>
      <c r="K27" s="4" t="str">
        <f t="shared" si="3"/>
        <v>Yes</v>
      </c>
    </row>
    <row r="28" spans="1:11" x14ac:dyDescent="0.2">
      <c r="A28" s="5" t="s">
        <v>57</v>
      </c>
      <c r="B28" s="5" t="s">
        <v>82</v>
      </c>
      <c r="C28" s="5" t="s">
        <v>47</v>
      </c>
      <c r="D28" s="2">
        <v>3416.5767449999998</v>
      </c>
      <c r="E28" s="2">
        <v>2287.1418629999998</v>
      </c>
      <c r="F28" s="3">
        <f t="shared" si="0"/>
        <v>0.66942499282275014</v>
      </c>
      <c r="G28" s="3">
        <v>0.7</v>
      </c>
      <c r="H28" s="4" t="str">
        <f t="shared" si="1"/>
        <v>Yes</v>
      </c>
      <c r="I28" s="2">
        <v>2282.9336269999999</v>
      </c>
      <c r="J28" s="3">
        <f t="shared" si="2"/>
        <v>0.66819328157664437</v>
      </c>
      <c r="K28" s="4" t="str">
        <f t="shared" si="3"/>
        <v>Yes</v>
      </c>
    </row>
    <row r="29" spans="1:11" x14ac:dyDescent="0.2">
      <c r="A29" s="5" t="s">
        <v>15</v>
      </c>
      <c r="B29" s="5" t="s">
        <v>83</v>
      </c>
      <c r="C29" s="5" t="s">
        <v>47</v>
      </c>
      <c r="D29" s="2">
        <v>8279.5858410000001</v>
      </c>
      <c r="E29" s="2">
        <v>7256.1659440000003</v>
      </c>
      <c r="F29" s="3">
        <f t="shared" si="0"/>
        <v>0.87639238040964718</v>
      </c>
      <c r="G29" s="3">
        <v>0.7</v>
      </c>
      <c r="H29" s="4" t="str">
        <f t="shared" si="1"/>
        <v/>
      </c>
      <c r="I29" s="2">
        <v>6820.9266150000003</v>
      </c>
      <c r="J29" s="3">
        <f t="shared" si="2"/>
        <v>0.82382461465924917</v>
      </c>
      <c r="K29" s="4" t="str">
        <f t="shared" si="3"/>
        <v/>
      </c>
    </row>
    <row r="30" spans="1:11" x14ac:dyDescent="0.2">
      <c r="A30" s="5" t="s">
        <v>16</v>
      </c>
      <c r="B30" s="5" t="s">
        <v>84</v>
      </c>
      <c r="C30" s="5" t="s">
        <v>47</v>
      </c>
      <c r="D30" s="2">
        <v>2210.239556</v>
      </c>
      <c r="E30" s="2">
        <v>1403.9702950000001</v>
      </c>
      <c r="F30" s="3">
        <f t="shared" si="0"/>
        <v>0.63521182180851354</v>
      </c>
      <c r="G30" s="3">
        <v>0.7</v>
      </c>
      <c r="H30" s="4" t="str">
        <f t="shared" si="1"/>
        <v>Yes</v>
      </c>
      <c r="I30" s="2">
        <v>1620.1139390000001</v>
      </c>
      <c r="J30" s="3">
        <f t="shared" si="2"/>
        <v>0.73300377536090033</v>
      </c>
      <c r="K30" s="4" t="str">
        <f t="shared" si="3"/>
        <v/>
      </c>
    </row>
    <row r="31" spans="1:11" x14ac:dyDescent="0.2">
      <c r="A31" s="5" t="s">
        <v>17</v>
      </c>
      <c r="B31" s="5" t="s">
        <v>85</v>
      </c>
      <c r="C31" s="5" t="s">
        <v>47</v>
      </c>
      <c r="D31" s="2">
        <v>2485.2363180000002</v>
      </c>
      <c r="E31" s="2">
        <v>2159.2453609999998</v>
      </c>
      <c r="F31" s="3">
        <f t="shared" si="0"/>
        <v>0.86882899037048422</v>
      </c>
      <c r="G31" s="3">
        <v>0.8</v>
      </c>
      <c r="H31" s="4" t="str">
        <f t="shared" si="1"/>
        <v/>
      </c>
      <c r="I31" s="2">
        <v>2157.493575</v>
      </c>
      <c r="J31" s="3">
        <f t="shared" si="2"/>
        <v>0.86812411333834361</v>
      </c>
      <c r="K31" s="4" t="str">
        <f t="shared" si="3"/>
        <v/>
      </c>
    </row>
    <row r="32" spans="1:11" x14ac:dyDescent="0.2">
      <c r="A32" s="5" t="s">
        <v>18</v>
      </c>
      <c r="B32" s="5" t="s">
        <v>86</v>
      </c>
      <c r="C32" s="5" t="s">
        <v>47</v>
      </c>
      <c r="D32" s="2">
        <v>6692.4624800000001</v>
      </c>
      <c r="E32" s="2">
        <v>5280.9704830000001</v>
      </c>
      <c r="F32" s="3">
        <f t="shared" si="0"/>
        <v>0.78909228087297401</v>
      </c>
      <c r="G32" s="3">
        <v>0.7</v>
      </c>
      <c r="H32" s="4" t="str">
        <f t="shared" si="1"/>
        <v/>
      </c>
      <c r="I32" s="2">
        <v>4862.9532639999998</v>
      </c>
      <c r="J32" s="3">
        <f t="shared" si="2"/>
        <v>0.72663138247433245</v>
      </c>
      <c r="K32" s="4" t="str">
        <f t="shared" si="3"/>
        <v/>
      </c>
    </row>
    <row r="33" spans="1:11" x14ac:dyDescent="0.2">
      <c r="A33" s="5" t="s">
        <v>19</v>
      </c>
      <c r="B33" s="5" t="s">
        <v>87</v>
      </c>
      <c r="C33" s="5" t="s">
        <v>47</v>
      </c>
      <c r="D33" s="2">
        <v>2134.8412480000002</v>
      </c>
      <c r="E33" s="2">
        <v>1568.1251890000001</v>
      </c>
      <c r="F33" s="3">
        <f t="shared" si="0"/>
        <v>0.73453948412748671</v>
      </c>
      <c r="G33" s="3">
        <v>0.8</v>
      </c>
      <c r="H33" s="4" t="str">
        <f t="shared" si="1"/>
        <v>Yes</v>
      </c>
      <c r="I33" s="2">
        <v>1342.752076</v>
      </c>
      <c r="J33" s="3">
        <f t="shared" si="2"/>
        <v>0.62897045729182011</v>
      </c>
      <c r="K33" s="4" t="str">
        <f t="shared" si="3"/>
        <v>Yes</v>
      </c>
    </row>
    <row r="34" spans="1:11" x14ac:dyDescent="0.2">
      <c r="A34" s="5" t="s">
        <v>20</v>
      </c>
      <c r="B34" s="5" t="s">
        <v>88</v>
      </c>
      <c r="C34" s="5" t="s">
        <v>47</v>
      </c>
      <c r="D34" s="2">
        <v>7659.0637699999997</v>
      </c>
      <c r="E34" s="2">
        <v>5776.9186049999998</v>
      </c>
      <c r="F34" s="3">
        <f t="shared" si="0"/>
        <v>0.75425910770292492</v>
      </c>
      <c r="G34" s="3">
        <v>0.65</v>
      </c>
      <c r="H34" s="4" t="str">
        <f t="shared" si="1"/>
        <v/>
      </c>
      <c r="I34" s="2">
        <v>5172.8732399999999</v>
      </c>
      <c r="J34" s="3">
        <f t="shared" si="2"/>
        <v>0.67539237109655248</v>
      </c>
      <c r="K34" s="4" t="str">
        <f t="shared" si="3"/>
        <v/>
      </c>
    </row>
    <row r="35" spans="1:11" x14ac:dyDescent="0.2">
      <c r="A35" s="5" t="s">
        <v>21</v>
      </c>
      <c r="B35" s="5" t="s">
        <v>89</v>
      </c>
      <c r="C35" s="5" t="s">
        <v>47</v>
      </c>
      <c r="D35" s="2">
        <v>1992.069416</v>
      </c>
      <c r="E35" s="2">
        <v>1753.5748410000001</v>
      </c>
      <c r="F35" s="3">
        <f t="shared" si="0"/>
        <v>0.8802779797308028</v>
      </c>
      <c r="G35" s="3">
        <v>0.65</v>
      </c>
      <c r="H35" s="4" t="str">
        <f t="shared" si="1"/>
        <v/>
      </c>
      <c r="I35" s="2">
        <v>1738.629414</v>
      </c>
      <c r="J35" s="3">
        <f t="shared" si="2"/>
        <v>0.87277551677446163</v>
      </c>
      <c r="K35" s="4" t="str">
        <f t="shared" si="3"/>
        <v/>
      </c>
    </row>
    <row r="36" spans="1:11" x14ac:dyDescent="0.2">
      <c r="A36" s="5" t="s">
        <v>22</v>
      </c>
      <c r="B36" s="5" t="s">
        <v>90</v>
      </c>
      <c r="C36" s="5" t="s">
        <v>47</v>
      </c>
      <c r="D36" s="2">
        <v>7385.3783080000003</v>
      </c>
      <c r="E36" s="2">
        <v>6353.2961500000001</v>
      </c>
      <c r="F36" s="3">
        <f t="shared" si="0"/>
        <v>0.86025331202302435</v>
      </c>
      <c r="G36" s="3">
        <v>0.65</v>
      </c>
      <c r="H36" s="4" t="str">
        <f t="shared" si="1"/>
        <v/>
      </c>
      <c r="I36" s="2">
        <v>5687.2312620000002</v>
      </c>
      <c r="J36" s="3">
        <f t="shared" si="2"/>
        <v>0.77006634255139905</v>
      </c>
      <c r="K36" s="4" t="str">
        <f t="shared" si="3"/>
        <v/>
      </c>
    </row>
    <row r="37" spans="1:11" x14ac:dyDescent="0.2">
      <c r="A37" s="5" t="s">
        <v>23</v>
      </c>
      <c r="B37" s="5" t="s">
        <v>91</v>
      </c>
      <c r="C37" s="5" t="s">
        <v>47</v>
      </c>
      <c r="D37" s="2">
        <v>1799.4216960000001</v>
      </c>
      <c r="E37" s="2">
        <v>1634.1745900000001</v>
      </c>
      <c r="F37" s="3">
        <f t="shared" si="0"/>
        <v>0.90816654797075425</v>
      </c>
      <c r="G37" s="3">
        <v>0.65</v>
      </c>
      <c r="H37" s="4" t="str">
        <f t="shared" si="1"/>
        <v/>
      </c>
      <c r="I37" s="2">
        <v>1546.5063909999999</v>
      </c>
      <c r="J37" s="3">
        <f t="shared" si="2"/>
        <v>0.85944634014238308</v>
      </c>
      <c r="K37" s="4" t="str">
        <f t="shared" si="3"/>
        <v/>
      </c>
    </row>
    <row r="38" spans="1:11" x14ac:dyDescent="0.2">
      <c r="D38" s="8"/>
      <c r="E38" s="8"/>
    </row>
    <row r="40" spans="1:11" x14ac:dyDescent="0.2">
      <c r="A40" s="9" t="s">
        <v>41</v>
      </c>
      <c r="B40" s="9"/>
    </row>
  </sheetData>
  <phoneticPr fontId="5" type="noConversion"/>
  <pageMargins left="0.75" right="0.75" top="1" bottom="1" header="0.5" footer="0.5"/>
  <pageSetup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7"/>
  <sheetViews>
    <sheetView tabSelected="1" workbookViewId="0">
      <selection activeCell="A16" sqref="A16"/>
    </sheetView>
  </sheetViews>
  <sheetFormatPr defaultRowHeight="12.75" x14ac:dyDescent="0.2"/>
  <cols>
    <col min="1" max="1" width="28.7109375" bestFit="1" customWidth="1"/>
    <col min="2" max="3" width="12.42578125" bestFit="1" customWidth="1"/>
    <col min="7" max="7" width="10.42578125" bestFit="1" customWidth="1"/>
  </cols>
  <sheetData>
    <row r="2" spans="1:9" x14ac:dyDescent="0.2">
      <c r="A2" s="7" t="s">
        <v>39</v>
      </c>
      <c r="E2" s="6" t="s">
        <v>40</v>
      </c>
    </row>
    <row r="3" spans="1:9" ht="45" customHeight="1" x14ac:dyDescent="0.2">
      <c r="A3" s="1" t="s">
        <v>27</v>
      </c>
      <c r="B3" s="1" t="s">
        <v>26</v>
      </c>
      <c r="C3" s="1" t="s">
        <v>93</v>
      </c>
      <c r="D3" s="1" t="s">
        <v>94</v>
      </c>
      <c r="E3" s="1" t="s">
        <v>2</v>
      </c>
      <c r="F3" s="1" t="s">
        <v>99</v>
      </c>
      <c r="G3" s="1" t="s">
        <v>96</v>
      </c>
      <c r="H3" s="1" t="s">
        <v>97</v>
      </c>
      <c r="I3" s="1" t="s">
        <v>95</v>
      </c>
    </row>
    <row r="4" spans="1:9" x14ac:dyDescent="0.2">
      <c r="A4" s="5" t="s">
        <v>36</v>
      </c>
      <c r="B4" s="2">
        <v>547.16880630000003</v>
      </c>
      <c r="C4" s="2">
        <v>440.84496739999997</v>
      </c>
      <c r="D4" s="3">
        <f t="shared" ref="D4:D14" si="0">C4/B4</f>
        <v>0.80568366164918925</v>
      </c>
      <c r="E4" s="3">
        <v>0.8</v>
      </c>
      <c r="F4" s="4" t="str">
        <f t="shared" ref="F4:F14" si="1">IF(D4&lt;E4,"Yes","")</f>
        <v/>
      </c>
      <c r="G4" s="2">
        <v>442.28032869999998</v>
      </c>
      <c r="H4" s="3">
        <f t="shared" ref="H4:H14" si="2">G4/B4</f>
        <v>0.80830691298127089</v>
      </c>
      <c r="I4" s="4" t="str">
        <f t="shared" ref="I4:I14" si="3">IF(H4&lt;E4,"Yes","")</f>
        <v/>
      </c>
    </row>
    <row r="5" spans="1:9" x14ac:dyDescent="0.2">
      <c r="A5" s="5" t="s">
        <v>28</v>
      </c>
      <c r="B5" s="2">
        <v>1205.457453</v>
      </c>
      <c r="C5" s="2">
        <v>1019.91269</v>
      </c>
      <c r="D5" s="3">
        <f t="shared" si="0"/>
        <v>0.84607937630794172</v>
      </c>
      <c r="E5" s="3">
        <v>0.8</v>
      </c>
      <c r="F5" s="4" t="str">
        <f t="shared" si="1"/>
        <v/>
      </c>
      <c r="G5" s="2">
        <v>949.76219639999999</v>
      </c>
      <c r="H5" s="3">
        <f t="shared" si="2"/>
        <v>0.78788529121151818</v>
      </c>
      <c r="I5" s="4" t="str">
        <f t="shared" si="3"/>
        <v>Yes</v>
      </c>
    </row>
    <row r="6" spans="1:9" x14ac:dyDescent="0.2">
      <c r="A6" s="5" t="s">
        <v>29</v>
      </c>
      <c r="B6" s="2">
        <v>110.3516824</v>
      </c>
      <c r="C6" s="2">
        <v>110.3516824</v>
      </c>
      <c r="D6" s="3">
        <f t="shared" si="0"/>
        <v>1</v>
      </c>
      <c r="E6" s="3">
        <v>0.8</v>
      </c>
      <c r="F6" s="4" t="str">
        <f t="shared" si="1"/>
        <v/>
      </c>
      <c r="G6" s="2">
        <v>110.3516824</v>
      </c>
      <c r="H6" s="3">
        <f t="shared" si="2"/>
        <v>1</v>
      </c>
      <c r="I6" s="4" t="str">
        <f t="shared" si="3"/>
        <v/>
      </c>
    </row>
    <row r="7" spans="1:9" x14ac:dyDescent="0.2">
      <c r="A7" s="5" t="s">
        <v>30</v>
      </c>
      <c r="B7" s="2">
        <v>72.158417909999997</v>
      </c>
      <c r="C7" s="2">
        <v>71.821198800000005</v>
      </c>
      <c r="D7" s="3">
        <f t="shared" si="0"/>
        <v>0.99532668370832922</v>
      </c>
      <c r="E7" s="3">
        <v>0.8</v>
      </c>
      <c r="F7" s="4" t="str">
        <f t="shared" si="1"/>
        <v/>
      </c>
      <c r="G7" s="2">
        <v>71.821199070000006</v>
      </c>
      <c r="H7" s="3">
        <f t="shared" si="2"/>
        <v>0.99532668745009645</v>
      </c>
      <c r="I7" s="4" t="str">
        <f t="shared" si="3"/>
        <v/>
      </c>
    </row>
    <row r="8" spans="1:9" x14ac:dyDescent="0.2">
      <c r="A8" s="5" t="s">
        <v>31</v>
      </c>
      <c r="B8" s="2">
        <v>2317.0464270000002</v>
      </c>
      <c r="C8" s="2">
        <v>2292.4976000000001</v>
      </c>
      <c r="D8" s="3">
        <f t="shared" si="0"/>
        <v>0.9894051207977802</v>
      </c>
      <c r="E8" s="3">
        <v>0.8</v>
      </c>
      <c r="F8" s="4" t="str">
        <f t="shared" si="1"/>
        <v/>
      </c>
      <c r="G8" s="2">
        <v>2293.7039540000001</v>
      </c>
      <c r="H8" s="3">
        <f t="shared" si="2"/>
        <v>0.98992576379653174</v>
      </c>
      <c r="I8" s="4" t="str">
        <f t="shared" si="3"/>
        <v/>
      </c>
    </row>
    <row r="9" spans="1:9" x14ac:dyDescent="0.2">
      <c r="A9" s="5" t="s">
        <v>32</v>
      </c>
      <c r="B9" s="2">
        <v>933.35775799999999</v>
      </c>
      <c r="C9" s="2">
        <v>757.40220509999995</v>
      </c>
      <c r="D9" s="3">
        <f t="shared" si="0"/>
        <v>0.81148112672568573</v>
      </c>
      <c r="E9" s="3">
        <v>0.8</v>
      </c>
      <c r="F9" s="4" t="str">
        <f t="shared" si="1"/>
        <v/>
      </c>
      <c r="G9" s="2">
        <v>757.44233350000002</v>
      </c>
      <c r="H9" s="3">
        <f t="shared" si="2"/>
        <v>0.8115241203148601</v>
      </c>
      <c r="I9" s="4" t="str">
        <f t="shared" si="3"/>
        <v/>
      </c>
    </row>
    <row r="10" spans="1:9" x14ac:dyDescent="0.2">
      <c r="A10" s="5" t="s">
        <v>37</v>
      </c>
      <c r="B10" s="2">
        <v>50.063571869999997</v>
      </c>
      <c r="C10" s="2">
        <v>39.723483280000004</v>
      </c>
      <c r="D10" s="3">
        <f t="shared" si="0"/>
        <v>0.7934608298255249</v>
      </c>
      <c r="E10" s="3">
        <v>0.8</v>
      </c>
      <c r="F10" s="4" t="str">
        <f t="shared" si="1"/>
        <v>Yes</v>
      </c>
      <c r="G10" s="2">
        <v>39.726080260000003</v>
      </c>
      <c r="H10" s="3">
        <f t="shared" si="2"/>
        <v>0.79351270347143144</v>
      </c>
      <c r="I10" s="4" t="str">
        <f t="shared" si="3"/>
        <v>Yes</v>
      </c>
    </row>
    <row r="11" spans="1:9" x14ac:dyDescent="0.2">
      <c r="A11" s="5" t="s">
        <v>33</v>
      </c>
      <c r="B11" s="2">
        <v>324.42031209999999</v>
      </c>
      <c r="C11" s="2">
        <v>284.95857669999998</v>
      </c>
      <c r="D11" s="3">
        <f t="shared" si="0"/>
        <v>0.87836231601973114</v>
      </c>
      <c r="E11" s="3">
        <v>0.8</v>
      </c>
      <c r="F11" s="4" t="str">
        <f t="shared" si="1"/>
        <v/>
      </c>
      <c r="G11" s="2">
        <v>284.95857669999998</v>
      </c>
      <c r="H11" s="3">
        <f t="shared" si="2"/>
        <v>0.87836231601973114</v>
      </c>
      <c r="I11" s="4" t="str">
        <f t="shared" si="3"/>
        <v/>
      </c>
    </row>
    <row r="12" spans="1:9" x14ac:dyDescent="0.2">
      <c r="A12" s="5" t="s">
        <v>38</v>
      </c>
      <c r="B12" s="2">
        <v>125.75277269999999</v>
      </c>
      <c r="C12" s="2">
        <v>125.5525624</v>
      </c>
      <c r="D12" s="3">
        <f t="shared" si="0"/>
        <v>0.99840790548230995</v>
      </c>
      <c r="E12" s="3">
        <v>0.8</v>
      </c>
      <c r="F12" s="4" t="str">
        <f t="shared" si="1"/>
        <v/>
      </c>
      <c r="G12" s="2">
        <v>125.5525624</v>
      </c>
      <c r="H12" s="3">
        <f t="shared" si="2"/>
        <v>0.99840790548230995</v>
      </c>
      <c r="I12" s="4" t="str">
        <f t="shared" si="3"/>
        <v/>
      </c>
    </row>
    <row r="13" spans="1:9" x14ac:dyDescent="0.2">
      <c r="A13" s="5" t="s">
        <v>34</v>
      </c>
      <c r="B13" s="2">
        <v>0</v>
      </c>
      <c r="C13" s="2">
        <v>0</v>
      </c>
      <c r="D13" s="3" t="s">
        <v>92</v>
      </c>
      <c r="E13" s="3">
        <v>0.8</v>
      </c>
      <c r="F13" s="4" t="str">
        <f t="shared" si="1"/>
        <v/>
      </c>
      <c r="G13" s="2">
        <v>0</v>
      </c>
      <c r="H13" s="3" t="s">
        <v>92</v>
      </c>
      <c r="I13" s="4" t="str">
        <f t="shared" si="3"/>
        <v/>
      </c>
    </row>
    <row r="14" spans="1:9" x14ac:dyDescent="0.2">
      <c r="A14" s="5" t="s">
        <v>35</v>
      </c>
      <c r="B14" s="2">
        <v>8632.4936570000009</v>
      </c>
      <c r="C14" s="2">
        <v>8542.4157840000007</v>
      </c>
      <c r="D14" s="3">
        <f t="shared" si="0"/>
        <v>0.98956525465536171</v>
      </c>
      <c r="E14" s="3">
        <v>0.8</v>
      </c>
      <c r="F14" s="4" t="str">
        <f t="shared" si="1"/>
        <v/>
      </c>
      <c r="G14" s="2">
        <v>8542.4157840000007</v>
      </c>
      <c r="H14" s="3">
        <f t="shared" si="2"/>
        <v>0.98956525465536171</v>
      </c>
      <c r="I14" s="4" t="str">
        <f t="shared" si="3"/>
        <v/>
      </c>
    </row>
    <row r="16" spans="1:9" x14ac:dyDescent="0.2">
      <c r="A16" s="9" t="s">
        <v>100</v>
      </c>
    </row>
    <row r="17" spans="1:1" x14ac:dyDescent="0.2">
      <c r="A17" s="9" t="s">
        <v>41</v>
      </c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Nass SRMP</vt:lpstr>
      <vt:lpstr>Kalum Community Watersheds</vt:lpstr>
    </vt:vector>
  </TitlesOfParts>
  <Company>Magellan Digital Mapping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Knox</dc:creator>
  <cp:lastModifiedBy>Campbell, Gail FLNR:EX</cp:lastModifiedBy>
  <dcterms:created xsi:type="dcterms:W3CDTF">2008-04-21T21:19:41Z</dcterms:created>
  <dcterms:modified xsi:type="dcterms:W3CDTF">2021-07-22T18:01:44Z</dcterms:modified>
</cp:coreProperties>
</file>